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Sunday" sheetId="1" state="hidden" r:id="rId1"/>
    <sheet name="Income &amp; Expenditure" sheetId="2" r:id="rId2"/>
    <sheet name="Summary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<sst xmlns="http://schemas.openxmlformats.org/spreadsheetml/2006/main" count="286" uniqueCount="145">
  <si>
    <t>Track</t>
  </si>
  <si>
    <t>Time</t>
  </si>
  <si>
    <t>Event No</t>
  </si>
  <si>
    <t>Event</t>
  </si>
  <si>
    <t xml:space="preserve"> Number</t>
  </si>
  <si>
    <t>Type</t>
  </si>
  <si>
    <t>300m</t>
  </si>
  <si>
    <t>200m</t>
  </si>
  <si>
    <t>100m</t>
  </si>
  <si>
    <t>800m</t>
  </si>
  <si>
    <t>1500m</t>
  </si>
  <si>
    <t>80m Hurdles</t>
  </si>
  <si>
    <t>600m</t>
  </si>
  <si>
    <t>3000m</t>
  </si>
  <si>
    <t>U17 Women</t>
  </si>
  <si>
    <t>U15 Girls</t>
  </si>
  <si>
    <t>U17 Men</t>
  </si>
  <si>
    <t>U15 Boys</t>
  </si>
  <si>
    <t>Final</t>
  </si>
  <si>
    <t>Heats</t>
  </si>
  <si>
    <t>3 Races</t>
  </si>
  <si>
    <t>Semi Final</t>
  </si>
  <si>
    <t>Field</t>
  </si>
  <si>
    <t>Pole Vault</t>
  </si>
  <si>
    <t>Long Jump</t>
  </si>
  <si>
    <t>High Jump</t>
  </si>
  <si>
    <t>Triple Jump</t>
  </si>
  <si>
    <t>U17 Men &amp; U15 Boys</t>
  </si>
  <si>
    <t>Age                               Group</t>
  </si>
  <si>
    <t>Sunday 14th August 2022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</si>
  <si>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</si>
  <si>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</si>
  <si>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</si>
  <si>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</si>
  <si>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</si>
  <si>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</si>
  <si>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</si>
  <si>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</si>
  <si>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</si>
  <si>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</si>
  <si>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</si>
  <si>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</si>
  <si>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</si>
  <si>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</si>
  <si>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</si>
  <si>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</si>
  <si>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</si>
  <si>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</si>
  <si>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</si>
  <si>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</si>
  <si>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</si>
  <si>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</si>
  <si>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</si>
  <si>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</si>
  <si>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</si>
  <si>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</si>
  <si>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</si>
  <si>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</si>
  <si>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400m Hurdles</t>
  </si>
  <si>
    <t>75m Hurdles</t>
  </si>
  <si>
    <t>1500 S/C</t>
  </si>
  <si>
    <t>17 Men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</si>
  <si>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</si>
  <si>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</si>
  <si>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</si>
  <si>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</si>
  <si>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</si>
  <si>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</si>
  <si>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</si>
  <si>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</si>
  <si>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</si>
  <si>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</si>
  <si>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</si>
  <si>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</si>
  <si>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</si>
  <si>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</si>
  <si>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</si>
  <si>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</si>
  <si>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</si>
  <si>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</si>
  <si>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Shot</t>
  </si>
  <si>
    <t>Discus</t>
  </si>
  <si>
    <t>U15 Girls (3 Trials Qualification for F28)</t>
  </si>
  <si>
    <t>U15 Girls (Top 8 from F24/5 - 3 more Trials)</t>
  </si>
  <si>
    <t>U13 Girls Quad</t>
  </si>
  <si>
    <t>Bank charges</t>
  </si>
  <si>
    <t>Medical support</t>
  </si>
  <si>
    <t>Chip timing</t>
  </si>
  <si>
    <t>Host costs</t>
  </si>
  <si>
    <t>Vest numbers</t>
  </si>
  <si>
    <t>Medals</t>
  </si>
  <si>
    <t>West Midland Young Athletes Cross Country League</t>
  </si>
  <si>
    <t>Income</t>
  </si>
  <si>
    <t>Affiliation Fees</t>
  </si>
  <si>
    <t>Sponsorship</t>
  </si>
  <si>
    <t>Expenditure</t>
  </si>
  <si>
    <t>Officials Expenses</t>
  </si>
  <si>
    <t>Cash at Bank HSBC</t>
  </si>
  <si>
    <t>Current Account</t>
  </si>
  <si>
    <t>Creditors</t>
  </si>
  <si>
    <t>Debtors</t>
  </si>
  <si>
    <t>Cash &amp; unbanked cheques</t>
  </si>
  <si>
    <t>Tipton 2017-18</t>
  </si>
  <si>
    <t>Tipton 2018-19</t>
  </si>
  <si>
    <t>Tipton 2019-20</t>
  </si>
  <si>
    <t>Birchfield</t>
  </si>
  <si>
    <t>Nuneaton</t>
  </si>
  <si>
    <t>Tipton</t>
  </si>
  <si>
    <t>Less Creditors</t>
  </si>
  <si>
    <t>Host Club Payment</t>
  </si>
  <si>
    <t>Wolverhampton</t>
  </si>
  <si>
    <t>R&amp;N</t>
  </si>
  <si>
    <t>Leamington</t>
  </si>
  <si>
    <t>Hosting Costs</t>
  </si>
  <si>
    <t>Net Assets</t>
  </si>
  <si>
    <t>Gross Assets</t>
  </si>
  <si>
    <t>Made up as follows</t>
  </si>
  <si>
    <t>Assets as at 31 May 2022</t>
  </si>
  <si>
    <t xml:space="preserve">Late Entries </t>
  </si>
  <si>
    <t xml:space="preserve">Assets </t>
  </si>
  <si>
    <t>Total Assets</t>
  </si>
  <si>
    <t>Liabilities</t>
  </si>
  <si>
    <t>Total Liabilities</t>
  </si>
  <si>
    <t>General fund</t>
  </si>
  <si>
    <t>Balance C/forward 31 May 22</t>
  </si>
  <si>
    <t>£</t>
  </si>
  <si>
    <t>Miscellaneous</t>
  </si>
  <si>
    <t>Expenses</t>
  </si>
  <si>
    <t>Annual Accounts to 31st May 2023</t>
  </si>
  <si>
    <t>Surplus for the year</t>
  </si>
  <si>
    <t>Net Assets as at 31 May 2022</t>
  </si>
  <si>
    <t>Plus</t>
  </si>
  <si>
    <t>Surplus year to 31 May 2023</t>
  </si>
  <si>
    <t>Balance B/forward 31 May 22</t>
  </si>
  <si>
    <t>Assets as at 31 May 2023</t>
  </si>
  <si>
    <t>Balance Sheet as at 31st May 2023</t>
  </si>
  <si>
    <t>Host Clubs Payments</t>
  </si>
  <si>
    <t>Add Debitors</t>
  </si>
  <si>
    <t>Kenilworth</t>
  </si>
  <si>
    <t>Debitors</t>
  </si>
  <si>
    <r>
      <rPr>
        <b/>
        <sz val="11"/>
        <color indexed="8"/>
        <rFont val="Calibri"/>
        <family val="2"/>
      </rPr>
      <t xml:space="preserve">Add </t>
    </r>
    <r>
      <rPr>
        <sz val="11"/>
        <color theme="1"/>
        <rFont val="Calibri"/>
        <family val="2"/>
      </rPr>
      <t>Surplus for year</t>
    </r>
  </si>
  <si>
    <r>
      <rPr>
        <b/>
        <sz val="11"/>
        <color indexed="8"/>
        <rFont val="Calibri"/>
        <family val="2"/>
      </rPr>
      <t xml:space="preserve">Less </t>
    </r>
    <r>
      <rPr>
        <sz val="11"/>
        <color theme="1"/>
        <rFont val="Calibri"/>
        <family val="2"/>
      </rPr>
      <t>Extraordinary Item</t>
    </r>
  </si>
  <si>
    <t>Tipton hosting costs 2019/20</t>
  </si>
  <si>
    <t>Less</t>
  </si>
  <si>
    <t>Extraordinary Item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</si>
</sst>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" fontId="3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4" fontId="40" fillId="0" borderId="0" xfId="0" applyNumberFormat="1" applyFont="1" applyAlignment="1">
      <alignment/>
    </xf>
    <xf numFmtId="15" fontId="40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F53"/>
    </sheetView>
  </sheetViews>
  <sheetFormatPr defaultColWidth="9.140625" defaultRowHeight="15"/>
  <cols>
    <col min="2" max="2" width="7.57421875" style="0" customWidth="1"/>
    <col min="3" max="3" width="15.28125" style="0" customWidth="1"/>
    <col min="4" max="4" width="18.8515625" style="0" customWidth="1"/>
    <col min="5" max="5" width="14.140625" style="0" customWidth="1"/>
    <col min="6" max="6" width="13.28125" style="0" customWidth="1"/>
  </cols>
  <sheetData>
    <row r="1" spans="1:6" ht="18">
      <c r="A1" s="26" t="s">
        <v>29</v>
      </c>
      <c r="B1" s="26"/>
      <c r="C1" s="26"/>
      <c r="D1" s="26"/>
      <c r="E1" s="26"/>
      <c r="F1" s="26"/>
    </row>
    <row r="2" spans="1:6" ht="6" customHeight="1">
      <c r="A2" s="1"/>
      <c r="B2" s="1"/>
      <c r="C2" s="1"/>
      <c r="D2" s="1"/>
      <c r="E2" s="1"/>
      <c r="F2" s="1"/>
    </row>
    <row r="3" spans="1:6" ht="15.75">
      <c r="A3" s="2" t="s">
        <v>0</v>
      </c>
      <c r="B3" s="1"/>
      <c r="C3" s="1"/>
      <c r="D3" s="1"/>
      <c r="E3" s="1"/>
      <c r="F3" s="1"/>
    </row>
    <row r="4" spans="1:6" ht="30">
      <c r="A4" s="4" t="s">
        <v>1</v>
      </c>
      <c r="B4" s="3" t="s">
        <v>2</v>
      </c>
      <c r="C4" s="4" t="s">
        <v>3</v>
      </c>
      <c r="D4" s="3" t="s">
        <v>28</v>
      </c>
      <c r="E4" s="4" t="s">
        <v>4</v>
      </c>
      <c r="F4" s="4" t="s">
        <v>5</v>
      </c>
    </row>
    <row r="5" spans="2:6" ht="15">
      <c r="B5" t="s">
        <v>30</v>
      </c>
      <c r="C5" t="s">
        <v>58</v>
      </c>
      <c r="D5" t="s">
        <v>16</v>
      </c>
      <c r="F5" t="s">
        <v>18</v>
      </c>
    </row>
    <row r="6" spans="2:6" ht="15">
      <c r="B6" t="s">
        <v>31</v>
      </c>
      <c r="C6" t="s">
        <v>8</v>
      </c>
      <c r="D6" t="s">
        <v>84</v>
      </c>
      <c r="F6" t="s">
        <v>20</v>
      </c>
    </row>
    <row r="7" spans="2:6" ht="15">
      <c r="B7" t="s">
        <v>32</v>
      </c>
      <c r="C7" t="s">
        <v>9</v>
      </c>
      <c r="D7" t="s">
        <v>17</v>
      </c>
      <c r="F7" t="s">
        <v>18</v>
      </c>
    </row>
    <row r="8" spans="2:6" ht="15">
      <c r="B8" t="s">
        <v>33</v>
      </c>
      <c r="C8" t="s">
        <v>9</v>
      </c>
      <c r="D8" t="s">
        <v>16</v>
      </c>
      <c r="F8" t="s">
        <v>18</v>
      </c>
    </row>
    <row r="9" spans="2:6" ht="15">
      <c r="B9" t="s">
        <v>34</v>
      </c>
      <c r="C9" t="s">
        <v>9</v>
      </c>
      <c r="D9" t="s">
        <v>15</v>
      </c>
      <c r="F9" t="s">
        <v>19</v>
      </c>
    </row>
    <row r="10" spans="2:6" ht="15">
      <c r="B10" t="s">
        <v>35</v>
      </c>
      <c r="C10" t="s">
        <v>7</v>
      </c>
      <c r="D10" t="s">
        <v>16</v>
      </c>
      <c r="F10" t="s">
        <v>19</v>
      </c>
    </row>
    <row r="11" spans="2:6" ht="15">
      <c r="B11" t="s">
        <v>36</v>
      </c>
      <c r="C11" t="s">
        <v>7</v>
      </c>
      <c r="D11" t="s">
        <v>17</v>
      </c>
      <c r="F11" t="s">
        <v>19</v>
      </c>
    </row>
    <row r="12" spans="2:6" ht="15">
      <c r="B12" t="s">
        <v>37</v>
      </c>
      <c r="C12" t="s">
        <v>59</v>
      </c>
      <c r="D12" t="s">
        <v>15</v>
      </c>
      <c r="F12" t="s">
        <v>19</v>
      </c>
    </row>
    <row r="13" spans="2:6" ht="15">
      <c r="B13" t="s">
        <v>38</v>
      </c>
      <c r="C13" t="s">
        <v>11</v>
      </c>
      <c r="D13" t="s">
        <v>14</v>
      </c>
      <c r="F13" t="s">
        <v>19</v>
      </c>
    </row>
    <row r="14" spans="2:6" ht="15">
      <c r="B14" t="s">
        <v>39</v>
      </c>
      <c r="C14" t="s">
        <v>8</v>
      </c>
      <c r="D14" t="s">
        <v>15</v>
      </c>
      <c r="F14" t="s">
        <v>19</v>
      </c>
    </row>
    <row r="15" spans="2:6" ht="15">
      <c r="B15" t="s">
        <v>40</v>
      </c>
      <c r="C15" t="s">
        <v>8</v>
      </c>
      <c r="D15" t="s">
        <v>14</v>
      </c>
      <c r="F15" t="s">
        <v>19</v>
      </c>
    </row>
    <row r="16" spans="2:6" ht="15">
      <c r="B16" t="s">
        <v>41</v>
      </c>
      <c r="C16" t="s">
        <v>6</v>
      </c>
      <c r="D16" t="s">
        <v>15</v>
      </c>
      <c r="F16" t="s">
        <v>19</v>
      </c>
    </row>
    <row r="17" spans="2:6" ht="15">
      <c r="B17" t="s">
        <v>42</v>
      </c>
      <c r="C17" t="s">
        <v>6</v>
      </c>
      <c r="D17" t="s">
        <v>14</v>
      </c>
      <c r="F17" t="s">
        <v>18</v>
      </c>
    </row>
    <row r="18" spans="2:6" ht="15">
      <c r="B18" t="s">
        <v>43</v>
      </c>
      <c r="C18" t="s">
        <v>60</v>
      </c>
      <c r="D18" t="s">
        <v>61</v>
      </c>
      <c r="F18" t="s">
        <v>18</v>
      </c>
    </row>
    <row r="19" spans="2:6" ht="15">
      <c r="B19" t="s">
        <v>44</v>
      </c>
      <c r="C19" t="s">
        <v>13</v>
      </c>
      <c r="D19" t="s">
        <v>16</v>
      </c>
      <c r="F19" t="s">
        <v>18</v>
      </c>
    </row>
    <row r="20" spans="2:6" ht="15">
      <c r="B20" t="s">
        <v>45</v>
      </c>
      <c r="C20" t="s">
        <v>13</v>
      </c>
      <c r="D20" t="s">
        <v>17</v>
      </c>
      <c r="F20" t="s">
        <v>18</v>
      </c>
    </row>
    <row r="21" spans="2:6" ht="15">
      <c r="B21" t="s">
        <v>46</v>
      </c>
      <c r="C21" t="s">
        <v>13</v>
      </c>
      <c r="D21" t="s">
        <v>15</v>
      </c>
      <c r="F21" t="s">
        <v>18</v>
      </c>
    </row>
    <row r="22" spans="2:6" ht="15">
      <c r="B22" t="s">
        <v>47</v>
      </c>
      <c r="C22" t="s">
        <v>12</v>
      </c>
      <c r="D22" t="s">
        <v>84</v>
      </c>
      <c r="F22" t="s">
        <v>20</v>
      </c>
    </row>
    <row r="23" spans="2:6" ht="15">
      <c r="B23" t="s">
        <v>48</v>
      </c>
      <c r="C23" t="s">
        <v>11</v>
      </c>
      <c r="D23" t="s">
        <v>14</v>
      </c>
      <c r="F23" t="s">
        <v>18</v>
      </c>
    </row>
    <row r="24" spans="2:6" ht="15">
      <c r="B24" t="s">
        <v>49</v>
      </c>
      <c r="C24" t="s">
        <v>59</v>
      </c>
      <c r="D24" t="s">
        <v>15</v>
      </c>
      <c r="F24" t="s">
        <v>18</v>
      </c>
    </row>
    <row r="25" spans="2:6" ht="15">
      <c r="B25" t="s">
        <v>50</v>
      </c>
      <c r="C25" t="s">
        <v>8</v>
      </c>
      <c r="D25" t="s">
        <v>15</v>
      </c>
      <c r="F25" t="s">
        <v>21</v>
      </c>
    </row>
    <row r="26" spans="2:6" ht="15">
      <c r="B26" t="s">
        <v>51</v>
      </c>
      <c r="C26" t="s">
        <v>8</v>
      </c>
      <c r="D26" t="s">
        <v>14</v>
      </c>
      <c r="F26" t="s">
        <v>18</v>
      </c>
    </row>
    <row r="27" spans="2:6" ht="15">
      <c r="B27" t="s">
        <v>52</v>
      </c>
      <c r="C27" t="s">
        <v>10</v>
      </c>
      <c r="D27" t="s">
        <v>14</v>
      </c>
      <c r="F27" t="s">
        <v>18</v>
      </c>
    </row>
    <row r="28" spans="2:6" ht="15">
      <c r="B28" t="s">
        <v>53</v>
      </c>
      <c r="C28" t="s">
        <v>6</v>
      </c>
      <c r="D28" t="s">
        <v>15</v>
      </c>
      <c r="F28" t="s">
        <v>18</v>
      </c>
    </row>
    <row r="29" spans="2:6" ht="15">
      <c r="B29" t="s">
        <v>54</v>
      </c>
      <c r="C29" t="s">
        <v>9</v>
      </c>
      <c r="D29" t="s">
        <v>15</v>
      </c>
      <c r="F29" t="s">
        <v>18</v>
      </c>
    </row>
    <row r="30" spans="2:6" ht="15">
      <c r="B30" t="s">
        <v>55</v>
      </c>
      <c r="C30" t="s">
        <v>7</v>
      </c>
      <c r="D30" t="s">
        <v>17</v>
      </c>
      <c r="F30" t="s">
        <v>18</v>
      </c>
    </row>
    <row r="31" spans="2:6" ht="15">
      <c r="B31" t="s">
        <v>56</v>
      </c>
      <c r="C31" t="s">
        <v>7</v>
      </c>
      <c r="D31" t="s">
        <v>16</v>
      </c>
      <c r="F31" t="s">
        <v>18</v>
      </c>
    </row>
    <row r="32" spans="2:6" ht="15">
      <c r="B32" t="s">
        <v>57</v>
      </c>
      <c r="C32" t="s">
        <v>8</v>
      </c>
      <c r="D32" t="s">
        <v>15</v>
      </c>
      <c r="F32" t="s">
        <v>18</v>
      </c>
    </row>
    <row r="33" ht="9" customHeight="1"/>
    <row r="34" spans="1:6" ht="15.75">
      <c r="A34" s="2" t="s">
        <v>22</v>
      </c>
      <c r="B34" s="1"/>
      <c r="C34" s="1"/>
      <c r="D34" s="1"/>
      <c r="E34" s="1"/>
      <c r="F34" s="1"/>
    </row>
    <row r="35" spans="1:6" ht="30">
      <c r="A35" s="4" t="s">
        <v>1</v>
      </c>
      <c r="B35" s="3" t="s">
        <v>2</v>
      </c>
      <c r="C35" s="4" t="s">
        <v>3</v>
      </c>
      <c r="D35" s="3" t="s">
        <v>28</v>
      </c>
      <c r="E35" s="1"/>
      <c r="F35" s="4" t="s">
        <v>4</v>
      </c>
    </row>
    <row r="36" spans="2:4" ht="15">
      <c r="B36" t="s">
        <v>62</v>
      </c>
      <c r="C36" t="s">
        <v>24</v>
      </c>
      <c r="D36" t="s">
        <v>16</v>
      </c>
    </row>
    <row r="37" spans="2:4" ht="15">
      <c r="B37" t="s">
        <v>63</v>
      </c>
      <c r="C37" t="s">
        <v>80</v>
      </c>
      <c r="D37" t="s">
        <v>16</v>
      </c>
    </row>
    <row r="38" spans="2:4" ht="15">
      <c r="B38" t="s">
        <v>64</v>
      </c>
      <c r="C38" t="s">
        <v>81</v>
      </c>
      <c r="D38" t="s">
        <v>15</v>
      </c>
    </row>
    <row r="39" spans="2:4" ht="15">
      <c r="B39" t="s">
        <v>65</v>
      </c>
      <c r="C39" t="s">
        <v>24</v>
      </c>
      <c r="D39" t="s">
        <v>14</v>
      </c>
    </row>
    <row r="40" spans="2:4" ht="15">
      <c r="B40" t="s">
        <v>66</v>
      </c>
      <c r="C40" t="s">
        <v>80</v>
      </c>
      <c r="D40" t="s">
        <v>14</v>
      </c>
    </row>
    <row r="41" spans="2:4" ht="15">
      <c r="B41" t="s">
        <v>67</v>
      </c>
      <c r="C41" t="s">
        <v>25</v>
      </c>
      <c r="D41" t="s">
        <v>17</v>
      </c>
    </row>
    <row r="42" spans="2:4" ht="15">
      <c r="B42" t="s">
        <v>68</v>
      </c>
      <c r="C42" t="s">
        <v>81</v>
      </c>
      <c r="D42" t="s">
        <v>14</v>
      </c>
    </row>
    <row r="43" spans="2:4" ht="15">
      <c r="B43" t="s">
        <v>69</v>
      </c>
      <c r="C43" t="s">
        <v>26</v>
      </c>
      <c r="D43" t="s">
        <v>27</v>
      </c>
    </row>
    <row r="44" spans="2:4" ht="15">
      <c r="B44" t="s">
        <v>70</v>
      </c>
      <c r="C44" t="s">
        <v>23</v>
      </c>
      <c r="D44" t="s">
        <v>14</v>
      </c>
    </row>
    <row r="45" spans="2:4" ht="15">
      <c r="B45" t="s">
        <v>71</v>
      </c>
      <c r="C45" t="s">
        <v>80</v>
      </c>
      <c r="D45" t="s">
        <v>84</v>
      </c>
    </row>
    <row r="46" spans="2:4" ht="15">
      <c r="B46" t="s">
        <v>72</v>
      </c>
      <c r="C46" t="s">
        <v>24</v>
      </c>
      <c r="D46" t="s">
        <v>82</v>
      </c>
    </row>
    <row r="47" spans="2:4" ht="15">
      <c r="B47" t="s">
        <v>73</v>
      </c>
      <c r="C47" t="s">
        <v>24</v>
      </c>
      <c r="D47" t="s">
        <v>82</v>
      </c>
    </row>
    <row r="48" spans="2:4" ht="15">
      <c r="B48" t="s">
        <v>74</v>
      </c>
      <c r="C48" t="s">
        <v>80</v>
      </c>
      <c r="D48" t="s">
        <v>15</v>
      </c>
    </row>
    <row r="49" spans="2:4" ht="15">
      <c r="B49" t="s">
        <v>75</v>
      </c>
      <c r="C49" t="s">
        <v>23</v>
      </c>
      <c r="D49" t="s">
        <v>15</v>
      </c>
    </row>
    <row r="50" spans="2:4" ht="15">
      <c r="B50" t="s">
        <v>76</v>
      </c>
      <c r="C50" t="s">
        <v>24</v>
      </c>
      <c r="D50" t="s">
        <v>83</v>
      </c>
    </row>
    <row r="51" spans="2:4" ht="15">
      <c r="B51" t="s">
        <v>77</v>
      </c>
      <c r="C51" t="s">
        <v>25</v>
      </c>
      <c r="D51" t="s">
        <v>14</v>
      </c>
    </row>
    <row r="52" spans="2:4" ht="15">
      <c r="B52" t="s">
        <v>78</v>
      </c>
      <c r="C52" t="s">
        <v>81</v>
      </c>
      <c r="D52" t="s">
        <v>27</v>
      </c>
    </row>
    <row r="53" spans="2:4" ht="15">
      <c r="B53" t="s">
        <v>79</v>
      </c>
      <c r="C53" t="s">
        <v>24</v>
      </c>
      <c r="D53" t="s">
        <v>84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5.00390625" style="0" customWidth="1"/>
    <col min="2" max="2" width="17.57421875" style="0" customWidth="1"/>
    <col min="4" max="4" width="10.421875" style="0" customWidth="1"/>
    <col min="5" max="5" width="2.28125" style="0" customWidth="1"/>
    <col min="6" max="6" width="9.421875" style="0" bestFit="1" customWidth="1"/>
    <col min="7" max="7" width="8.28125" style="0" customWidth="1"/>
  </cols>
  <sheetData>
    <row r="1" ht="15">
      <c r="A1" t="s">
        <v>91</v>
      </c>
    </row>
    <row r="2" ht="15">
      <c r="A2" t="s">
        <v>128</v>
      </c>
    </row>
    <row r="4" spans="1:10" ht="15">
      <c r="A4" s="7" t="s">
        <v>92</v>
      </c>
      <c r="G4" s="19"/>
      <c r="H4" s="17"/>
      <c r="I4" s="17"/>
      <c r="J4" s="17"/>
    </row>
    <row r="5" spans="2:10" ht="15">
      <c r="B5" t="s">
        <v>93</v>
      </c>
      <c r="C5" s="20">
        <v>8013</v>
      </c>
      <c r="D5" s="20"/>
      <c r="E5" s="8"/>
      <c r="F5" s="16"/>
      <c r="G5" s="17"/>
      <c r="H5" s="17"/>
      <c r="I5" s="17"/>
      <c r="J5" s="17"/>
    </row>
    <row r="6" spans="2:10" ht="15">
      <c r="B6" t="s">
        <v>118</v>
      </c>
      <c r="C6" s="20">
        <f>413+36</f>
        <v>449</v>
      </c>
      <c r="D6" s="20"/>
      <c r="E6" s="8"/>
      <c r="F6" s="16"/>
      <c r="G6" s="17"/>
      <c r="H6" s="17"/>
      <c r="I6" s="17"/>
      <c r="J6" s="17"/>
    </row>
    <row r="7" spans="2:10" ht="15">
      <c r="B7" t="s">
        <v>94</v>
      </c>
      <c r="C7" s="8">
        <v>500</v>
      </c>
      <c r="D7" s="21"/>
      <c r="E7" s="8"/>
      <c r="F7" s="16"/>
      <c r="G7" s="17"/>
      <c r="H7" s="17"/>
      <c r="I7" s="17"/>
      <c r="J7" s="17"/>
    </row>
    <row r="8" spans="2:10" ht="15">
      <c r="B8" t="s">
        <v>126</v>
      </c>
      <c r="C8" s="20"/>
      <c r="D8" s="20">
        <f>SUM(C5:C8)</f>
        <v>8962</v>
      </c>
      <c r="E8" s="8"/>
      <c r="F8" s="16"/>
      <c r="G8" s="16"/>
      <c r="H8" s="17"/>
      <c r="I8" s="17"/>
      <c r="J8" s="17"/>
    </row>
    <row r="9" spans="1:10" ht="15">
      <c r="A9" s="7" t="s">
        <v>95</v>
      </c>
      <c r="C9" s="20"/>
      <c r="D9" s="20"/>
      <c r="E9" s="8"/>
      <c r="F9" s="16"/>
      <c r="G9" s="17"/>
      <c r="H9" s="17"/>
      <c r="I9" s="17"/>
      <c r="J9" s="17"/>
    </row>
    <row r="10" spans="2:10" ht="15">
      <c r="B10" t="s">
        <v>85</v>
      </c>
      <c r="C10" s="20">
        <v>60.8</v>
      </c>
      <c r="D10" s="20"/>
      <c r="E10" s="8"/>
      <c r="F10" s="16"/>
      <c r="G10" s="17"/>
      <c r="H10" s="16"/>
      <c r="I10" s="17"/>
      <c r="J10" s="17"/>
    </row>
    <row r="11" spans="2:10" ht="15">
      <c r="B11" t="s">
        <v>88</v>
      </c>
      <c r="C11" s="20">
        <f>1477-440</f>
        <v>1037</v>
      </c>
      <c r="D11" s="20"/>
      <c r="E11" s="8"/>
      <c r="F11" s="16"/>
      <c r="G11" s="17"/>
      <c r="H11" s="17"/>
      <c r="I11" s="17"/>
      <c r="J11" s="17"/>
    </row>
    <row r="12" spans="2:10" ht="15">
      <c r="B12" t="s">
        <v>136</v>
      </c>
      <c r="C12" s="20">
        <v>500</v>
      </c>
      <c r="D12" s="20"/>
      <c r="E12" s="8"/>
      <c r="F12" s="16"/>
      <c r="G12" s="17"/>
      <c r="H12" s="17"/>
      <c r="I12" s="17"/>
      <c r="J12" s="17"/>
    </row>
    <row r="13" spans="2:10" ht="15">
      <c r="B13" t="s">
        <v>87</v>
      </c>
      <c r="C13" s="20">
        <v>2414</v>
      </c>
      <c r="D13" s="20"/>
      <c r="E13" s="8"/>
      <c r="F13" s="16"/>
      <c r="G13" s="17"/>
      <c r="H13" s="17"/>
      <c r="I13" s="17"/>
      <c r="J13" s="17"/>
    </row>
    <row r="14" spans="2:10" ht="15">
      <c r="B14" t="s">
        <v>90</v>
      </c>
      <c r="C14" s="20">
        <f>1116.9-5</f>
        <v>1111.9</v>
      </c>
      <c r="D14" s="20"/>
      <c r="E14" s="8"/>
      <c r="F14" s="16"/>
      <c r="G14" s="17"/>
      <c r="H14" s="17"/>
      <c r="I14" s="17"/>
      <c r="J14" s="17"/>
    </row>
    <row r="15" spans="2:10" ht="15">
      <c r="B15" t="s">
        <v>86</v>
      </c>
      <c r="C15" s="20">
        <f>1755+85</f>
        <v>1840</v>
      </c>
      <c r="D15" s="20"/>
      <c r="E15" s="8"/>
      <c r="F15" s="16"/>
      <c r="G15" s="17"/>
      <c r="H15" s="16"/>
      <c r="I15" s="17"/>
      <c r="J15" s="17"/>
    </row>
    <row r="16" spans="2:10" ht="15">
      <c r="B16" t="s">
        <v>96</v>
      </c>
      <c r="C16" s="20">
        <v>580</v>
      </c>
      <c r="D16" s="20"/>
      <c r="E16" s="8"/>
      <c r="F16" s="16"/>
      <c r="G16" s="16"/>
      <c r="H16" s="16"/>
      <c r="I16" s="17"/>
      <c r="J16" s="17"/>
    </row>
    <row r="17" spans="2:10" ht="15">
      <c r="B17" t="s">
        <v>127</v>
      </c>
      <c r="C17" s="20"/>
      <c r="D17" s="20"/>
      <c r="E17" s="8"/>
      <c r="F17" s="16"/>
      <c r="G17" s="16"/>
      <c r="H17" s="16"/>
      <c r="I17" s="17"/>
      <c r="J17" s="17"/>
    </row>
    <row r="18" spans="2:10" ht="15">
      <c r="B18" t="s">
        <v>89</v>
      </c>
      <c r="C18" s="20">
        <f>61.31+272.36</f>
        <v>333.67</v>
      </c>
      <c r="E18" s="8"/>
      <c r="F18" s="16"/>
      <c r="G18" s="16"/>
      <c r="H18" s="16"/>
      <c r="I18" s="17"/>
      <c r="J18" s="17"/>
    </row>
    <row r="19" spans="2:10" ht="15">
      <c r="B19" t="s">
        <v>126</v>
      </c>
      <c r="C19" s="20">
        <f>30+21.25</f>
        <v>51.25</v>
      </c>
      <c r="E19" s="8"/>
      <c r="F19" s="16"/>
      <c r="G19" s="16"/>
      <c r="H19" s="16"/>
      <c r="I19" s="17"/>
      <c r="J19" s="17"/>
    </row>
    <row r="20" spans="3:5" ht="15">
      <c r="C20" s="20"/>
      <c r="D20" s="20">
        <f>SUM(C10:C20)</f>
        <v>7928.620000000001</v>
      </c>
      <c r="E20" s="8"/>
    </row>
    <row r="21" spans="3:8" ht="15">
      <c r="C21" s="20"/>
      <c r="D21" s="20"/>
      <c r="E21" s="8"/>
      <c r="F21" s="16"/>
      <c r="G21" s="16"/>
      <c r="H21" s="13"/>
    </row>
    <row r="22" spans="2:9" ht="15">
      <c r="B22" t="s">
        <v>129</v>
      </c>
      <c r="C22" s="20"/>
      <c r="D22" s="20">
        <f>+D8-D20</f>
        <v>1033.3799999999992</v>
      </c>
      <c r="E22" s="8"/>
      <c r="F22" s="13"/>
      <c r="G22" s="18"/>
      <c r="H22" s="13"/>
      <c r="I22" s="18"/>
    </row>
    <row r="23" spans="3:8" ht="15">
      <c r="C23" s="8"/>
      <c r="D23" s="8"/>
      <c r="E23" s="8"/>
      <c r="F23" s="16"/>
      <c r="G23" s="17"/>
      <c r="H23" s="8"/>
    </row>
    <row r="24" spans="3:10" ht="15">
      <c r="C24" s="8"/>
      <c r="D24" s="8"/>
      <c r="E24" s="8"/>
      <c r="F24" s="16"/>
      <c r="G24" s="17"/>
      <c r="H24" s="8"/>
      <c r="J24" s="17"/>
    </row>
    <row r="25" spans="3:8" ht="15">
      <c r="C25" s="8"/>
      <c r="D25" s="8"/>
      <c r="E25" s="8"/>
      <c r="F25" s="16"/>
      <c r="G25" s="17"/>
      <c r="H25" s="8"/>
    </row>
    <row r="26" spans="3:8" ht="15">
      <c r="C26" s="8"/>
      <c r="D26" s="8"/>
      <c r="E26" s="8"/>
      <c r="F26" s="13"/>
      <c r="G26" s="8"/>
      <c r="H26" s="8"/>
    </row>
    <row r="27" spans="3:8" ht="15">
      <c r="C27" s="8"/>
      <c r="D27" s="8"/>
      <c r="E27" s="8"/>
      <c r="F27" s="13"/>
      <c r="G27" s="8"/>
      <c r="H27" s="8"/>
    </row>
    <row r="28" spans="3:8" ht="15">
      <c r="C28" s="8"/>
      <c r="D28" s="8"/>
      <c r="E28" s="8"/>
      <c r="F28" s="13"/>
      <c r="G28" s="8"/>
      <c r="H28" s="8"/>
    </row>
    <row r="29" spans="3:8" ht="15">
      <c r="C29" s="8"/>
      <c r="D29" s="8"/>
      <c r="E29" s="8"/>
      <c r="F29" s="13"/>
      <c r="G29" s="8"/>
      <c r="H29" s="8"/>
    </row>
    <row r="30" spans="3:8" ht="15">
      <c r="C30" s="8"/>
      <c r="D30" s="8"/>
      <c r="E30" s="8"/>
      <c r="F30" s="13"/>
      <c r="G30" s="8"/>
      <c r="H30" s="8"/>
    </row>
    <row r="31" spans="3:8" ht="15">
      <c r="C31" s="8"/>
      <c r="D31" s="8"/>
      <c r="E31" s="8"/>
      <c r="F31" s="13"/>
      <c r="G31" s="8"/>
      <c r="H31" s="8"/>
    </row>
    <row r="32" spans="3:8" ht="15">
      <c r="C32" s="8"/>
      <c r="D32" s="8"/>
      <c r="E32" s="8"/>
      <c r="F32" s="13"/>
      <c r="G32" s="8"/>
      <c r="H32" s="8"/>
    </row>
    <row r="33" spans="3:8" ht="15">
      <c r="C33" s="8"/>
      <c r="D33" s="8"/>
      <c r="E33" s="8"/>
      <c r="F33" s="13"/>
      <c r="G33" s="8"/>
      <c r="H33" s="8"/>
    </row>
    <row r="34" spans="3:8" ht="15">
      <c r="C34" s="8"/>
      <c r="D34" s="8"/>
      <c r="E34" s="8"/>
      <c r="F34" s="13"/>
      <c r="G34" s="8"/>
      <c r="H34" s="8"/>
    </row>
    <row r="35" spans="1:12" ht="15">
      <c r="A35" s="10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5">
      <c r="B41" s="13"/>
      <c r="C41" s="13"/>
      <c r="D41" s="13"/>
      <c r="E41" s="8"/>
      <c r="F41" s="8"/>
      <c r="G41" s="8"/>
      <c r="H41" s="8"/>
      <c r="I41" s="8"/>
      <c r="J41" s="8"/>
      <c r="K41" s="8"/>
      <c r="L41" s="8"/>
    </row>
    <row r="42" spans="2:12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3:12" ht="1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4:12" ht="15">
      <c r="D44" s="6"/>
      <c r="F44" s="14"/>
      <c r="G44" s="9"/>
      <c r="H44" s="10"/>
      <c r="I44" s="8"/>
      <c r="J44" s="8"/>
      <c r="K44" s="8"/>
      <c r="L44" s="8"/>
    </row>
    <row r="45" spans="4:12" ht="15">
      <c r="D45" s="6"/>
      <c r="F45" s="14"/>
      <c r="G45" s="9"/>
      <c r="I45" s="8"/>
      <c r="J45" s="8"/>
      <c r="K45" s="8"/>
      <c r="L45" s="8"/>
    </row>
    <row r="46" spans="4:12" ht="15">
      <c r="D46" s="6"/>
      <c r="F46" s="14"/>
      <c r="G46" s="9"/>
      <c r="H46" s="8"/>
      <c r="I46" s="8"/>
      <c r="J46" s="8"/>
      <c r="K46" s="8"/>
      <c r="L46" s="8"/>
    </row>
    <row r="47" spans="4:12" ht="15">
      <c r="D47" s="6"/>
      <c r="F47" s="14"/>
      <c r="G47" s="9"/>
      <c r="H47" s="8"/>
      <c r="I47" s="8"/>
      <c r="J47" s="8"/>
      <c r="K47" s="8"/>
      <c r="L47" s="8"/>
    </row>
    <row r="48" spans="4:12" ht="15">
      <c r="D48" s="6"/>
      <c r="F48" s="14"/>
      <c r="G48" s="9"/>
      <c r="H48" s="10"/>
      <c r="I48" s="8"/>
      <c r="J48" s="8"/>
      <c r="K48" s="8"/>
      <c r="L48" s="8"/>
    </row>
    <row r="49" spans="4:12" ht="15">
      <c r="D49" s="6"/>
      <c r="F49" s="14"/>
      <c r="G49" s="9"/>
      <c r="H49" s="8"/>
      <c r="I49" s="8"/>
      <c r="J49" s="8"/>
      <c r="K49" s="8"/>
      <c r="L49" s="8"/>
    </row>
    <row r="50" spans="4:12" ht="15">
      <c r="D50" s="6"/>
      <c r="F50" s="14"/>
      <c r="G50" s="9"/>
      <c r="H50" s="8"/>
      <c r="I50" s="8"/>
      <c r="J50" s="8"/>
      <c r="K50" s="8"/>
      <c r="L50" s="8"/>
    </row>
    <row r="51" spans="4:7" ht="15">
      <c r="D51" s="6"/>
      <c r="F51" s="14"/>
      <c r="G51" s="9"/>
    </row>
    <row r="52" spans="4:7" ht="15">
      <c r="D52" s="6"/>
      <c r="F52" s="14"/>
      <c r="G52" s="9"/>
    </row>
    <row r="53" spans="4:8" ht="15">
      <c r="D53" s="6"/>
      <c r="F53" s="14"/>
      <c r="G53" s="9"/>
      <c r="H53" s="7"/>
    </row>
    <row r="54" spans="4:7" ht="15">
      <c r="D54" s="6"/>
      <c r="F54" s="14"/>
      <c r="G54" s="9"/>
    </row>
    <row r="55" spans="4:7" ht="15">
      <c r="D55" s="6"/>
      <c r="F55" s="14"/>
      <c r="G55" s="9"/>
    </row>
    <row r="56" spans="4:7" ht="15">
      <c r="D56" s="6"/>
      <c r="F56" s="14"/>
      <c r="G56" s="9"/>
    </row>
    <row r="57" spans="4:7" ht="15">
      <c r="D57" s="6"/>
      <c r="F57" s="14"/>
      <c r="G57" s="9"/>
    </row>
    <row r="58" spans="4:8" ht="15">
      <c r="D58" s="6"/>
      <c r="F58" s="14"/>
      <c r="G58" s="9"/>
      <c r="H58" s="7"/>
    </row>
    <row r="59" spans="4:8" ht="15">
      <c r="D59" s="6"/>
      <c r="F59" s="14"/>
      <c r="G59" s="9"/>
      <c r="H59" s="7"/>
    </row>
    <row r="60" spans="4:7" ht="15">
      <c r="D60" s="6"/>
      <c r="F60" s="14"/>
      <c r="G60" s="9"/>
    </row>
    <row r="61" spans="4:7" ht="15">
      <c r="D61" s="6"/>
      <c r="F61" s="14"/>
      <c r="G61" s="9"/>
    </row>
    <row r="62" spans="4:7" ht="15">
      <c r="D62" s="6"/>
      <c r="F62" s="14"/>
      <c r="G62" s="9"/>
    </row>
    <row r="63" spans="4:7" ht="15">
      <c r="D63" s="6"/>
      <c r="F63" s="14"/>
      <c r="G63" s="9"/>
    </row>
    <row r="64" spans="4:8" ht="15">
      <c r="D64" s="6"/>
      <c r="F64" s="14"/>
      <c r="G64" s="9"/>
      <c r="H64" s="7"/>
    </row>
    <row r="66" spans="4:8" ht="15">
      <c r="D66" s="6"/>
      <c r="H66" s="6"/>
    </row>
    <row r="67" ht="15">
      <c r="D67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57">
      <selection activeCell="A57" sqref="A57"/>
    </sheetView>
  </sheetViews>
  <sheetFormatPr defaultColWidth="9.140625" defaultRowHeight="15"/>
  <cols>
    <col min="1" max="1" width="22.7109375" style="0" customWidth="1"/>
    <col min="2" max="2" width="8.421875" style="0" customWidth="1"/>
  </cols>
  <sheetData>
    <row r="1" ht="15">
      <c r="A1" t="s">
        <v>91</v>
      </c>
    </row>
    <row r="2" ht="15">
      <c r="A2" t="s">
        <v>128</v>
      </c>
    </row>
    <row r="4" spans="3:14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7" t="s">
        <v>117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t="s">
        <v>97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>
      <c r="A7" s="11" t="s">
        <v>98</v>
      </c>
      <c r="B7" s="11"/>
      <c r="C7" s="8"/>
      <c r="D7" s="8">
        <v>2306.84</v>
      </c>
      <c r="E7" s="13"/>
      <c r="F7" s="13"/>
      <c r="G7" s="13"/>
      <c r="H7" s="13"/>
      <c r="I7" s="13"/>
      <c r="J7" s="13"/>
      <c r="K7" s="8"/>
      <c r="L7" s="8"/>
      <c r="M7" s="8"/>
      <c r="N7" s="8"/>
    </row>
    <row r="8" spans="1:14" ht="15">
      <c r="A8" s="11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>
      <c r="A9" s="5" t="s">
        <v>101</v>
      </c>
      <c r="B9" s="5"/>
      <c r="D9" s="8">
        <v>30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3:14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5" t="s">
        <v>100</v>
      </c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>
      <c r="A12" t="s">
        <v>102</v>
      </c>
      <c r="C12" s="8">
        <v>109.5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t="s">
        <v>103</v>
      </c>
      <c r="C13" s="8">
        <f>100+195</f>
        <v>295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>
      <c r="A14" t="s">
        <v>104</v>
      </c>
      <c r="C14" s="8">
        <v>318</v>
      </c>
      <c r="D14" s="8">
        <f>SUM(C12:C14)</f>
        <v>722.5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3:14" ht="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3:14" ht="1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7" t="s">
        <v>115</v>
      </c>
      <c r="B17" s="7"/>
      <c r="C17" s="10"/>
      <c r="D17" s="10">
        <f>SUM(D7:D15)</f>
        <v>3059.34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3:14" ht="1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>
      <c r="A19" s="7" t="s">
        <v>108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2" ht="15">
      <c r="A20" s="12">
        <v>2019</v>
      </c>
      <c r="B20" s="12"/>
    </row>
    <row r="21" spans="1:2" ht="15">
      <c r="A21" s="7" t="s">
        <v>109</v>
      </c>
      <c r="B21" s="7"/>
    </row>
    <row r="22" spans="1:3" ht="15">
      <c r="A22" t="s">
        <v>110</v>
      </c>
      <c r="C22">
        <v>100</v>
      </c>
    </row>
    <row r="23" spans="1:3" ht="15">
      <c r="A23" t="s">
        <v>111</v>
      </c>
      <c r="C23">
        <v>100</v>
      </c>
    </row>
    <row r="24" spans="1:3" ht="15">
      <c r="A24" t="s">
        <v>105</v>
      </c>
      <c r="C24">
        <v>100</v>
      </c>
    </row>
    <row r="25" ht="15">
      <c r="A25" t="s">
        <v>107</v>
      </c>
    </row>
    <row r="26" spans="1:3" ht="15">
      <c r="A26" t="s">
        <v>112</v>
      </c>
      <c r="C26">
        <v>100</v>
      </c>
    </row>
    <row r="27" spans="1:2" ht="15">
      <c r="A27" s="7" t="s">
        <v>113</v>
      </c>
      <c r="B27" s="7"/>
    </row>
    <row r="28" spans="1:3" ht="15">
      <c r="A28" t="s">
        <v>105</v>
      </c>
      <c r="C28">
        <v>86.39</v>
      </c>
    </row>
    <row r="30" spans="1:2" ht="15">
      <c r="A30" s="12">
        <v>2020</v>
      </c>
      <c r="B30" s="12"/>
    </row>
    <row r="31" spans="1:2" ht="15">
      <c r="A31" s="7" t="s">
        <v>109</v>
      </c>
      <c r="B31" s="7"/>
    </row>
    <row r="32" spans="1:3" ht="15">
      <c r="A32" t="s">
        <v>107</v>
      </c>
      <c r="C32">
        <v>100</v>
      </c>
    </row>
    <row r="33" spans="1:3" ht="15">
      <c r="A33" t="s">
        <v>105</v>
      </c>
      <c r="C33">
        <v>100</v>
      </c>
    </row>
    <row r="34" spans="1:3" ht="15">
      <c r="A34" t="s">
        <v>106</v>
      </c>
      <c r="C34">
        <v>100</v>
      </c>
    </row>
    <row r="35" spans="1:3" ht="15">
      <c r="A35" t="s">
        <v>110</v>
      </c>
      <c r="C35">
        <v>100</v>
      </c>
    </row>
    <row r="37" spans="1:2" ht="15">
      <c r="A37" s="12">
        <v>2021</v>
      </c>
      <c r="B37" s="12"/>
    </row>
    <row r="38" spans="1:2" ht="15">
      <c r="A38" s="7" t="s">
        <v>109</v>
      </c>
      <c r="B38" s="7"/>
    </row>
    <row r="39" spans="1:3" ht="15">
      <c r="A39" t="s">
        <v>107</v>
      </c>
      <c r="C39">
        <v>100</v>
      </c>
    </row>
    <row r="40" spans="1:3" ht="15">
      <c r="A40" t="s">
        <v>105</v>
      </c>
      <c r="C40">
        <v>100</v>
      </c>
    </row>
    <row r="41" spans="1:3" ht="15">
      <c r="A41" t="s">
        <v>106</v>
      </c>
      <c r="C41">
        <v>100</v>
      </c>
    </row>
    <row r="42" spans="1:3" ht="15">
      <c r="A42" t="s">
        <v>110</v>
      </c>
      <c r="C42">
        <v>100</v>
      </c>
    </row>
    <row r="43" spans="1:3" ht="15">
      <c r="A43" t="s">
        <v>111</v>
      </c>
      <c r="C43">
        <v>100</v>
      </c>
    </row>
    <row r="46" ht="15">
      <c r="D46">
        <f>SUM(C22:C43)</f>
        <v>1386.3899999999999</v>
      </c>
    </row>
    <row r="48" spans="1:7" ht="15">
      <c r="A48" s="24" t="s">
        <v>130</v>
      </c>
      <c r="B48" s="24"/>
      <c r="C48" s="24"/>
      <c r="D48" s="25">
        <f>+D17-D46</f>
        <v>1672.9500000000003</v>
      </c>
      <c r="G48" s="8">
        <f>+D48-1672.95</f>
        <v>0</v>
      </c>
    </row>
    <row r="50" spans="1:5" ht="15">
      <c r="A50" s="7" t="s">
        <v>131</v>
      </c>
      <c r="C50" s="8"/>
      <c r="D50" s="8"/>
      <c r="E50" s="8"/>
    </row>
    <row r="51" spans="1:5" ht="15">
      <c r="A51" t="s">
        <v>132</v>
      </c>
      <c r="C51" s="8"/>
      <c r="D51" s="8">
        <f>'Income &amp; Expenditure'!D22</f>
        <v>1033.3799999999992</v>
      </c>
      <c r="E51" s="8"/>
    </row>
    <row r="52" spans="1:5" ht="15">
      <c r="A52" s="7" t="s">
        <v>143</v>
      </c>
      <c r="C52" s="8"/>
      <c r="D52" s="8"/>
      <c r="E52" s="8"/>
    </row>
    <row r="53" spans="1:5" ht="15">
      <c r="A53" t="s">
        <v>144</v>
      </c>
      <c r="C53" s="8"/>
      <c r="D53" s="8">
        <v>440</v>
      </c>
      <c r="E53" s="8"/>
    </row>
    <row r="54" spans="3:5" ht="15">
      <c r="C54" s="8"/>
      <c r="D54" s="8"/>
      <c r="E54" s="8"/>
    </row>
    <row r="55" spans="1:7" ht="15">
      <c r="A55" s="7" t="s">
        <v>134</v>
      </c>
      <c r="B55" s="7"/>
      <c r="C55" s="7"/>
      <c r="D55" s="10">
        <f>+D48+D51-D53</f>
        <v>2266.3299999999995</v>
      </c>
      <c r="G55" s="8"/>
    </row>
    <row r="57" ht="15">
      <c r="A57" s="21" t="s">
        <v>116</v>
      </c>
    </row>
    <row r="59" spans="1:3" ht="15">
      <c r="A59" t="s">
        <v>97</v>
      </c>
      <c r="C59" s="8"/>
    </row>
    <row r="60" spans="1:4" ht="15">
      <c r="A60" s="11" t="s">
        <v>98</v>
      </c>
      <c r="B60" s="11"/>
      <c r="D60" s="8">
        <v>4111.72</v>
      </c>
    </row>
    <row r="61" spans="1:3" ht="15">
      <c r="A61" s="11"/>
      <c r="B61" s="11"/>
      <c r="C61" s="8"/>
    </row>
    <row r="62" spans="1:3" ht="15">
      <c r="A62" s="12" t="s">
        <v>137</v>
      </c>
      <c r="B62" s="11"/>
      <c r="C62" s="8"/>
    </row>
    <row r="63" spans="1:6" ht="15">
      <c r="A63" s="5" t="s">
        <v>107</v>
      </c>
      <c r="C63" s="23">
        <f>24+5</f>
        <v>29</v>
      </c>
      <c r="D63" s="8"/>
      <c r="F63" s="22"/>
    </row>
    <row r="64" spans="1:6" ht="15">
      <c r="A64" s="5" t="s">
        <v>138</v>
      </c>
      <c r="C64" s="23">
        <v>12</v>
      </c>
      <c r="D64" s="8"/>
      <c r="F64" s="22"/>
    </row>
    <row r="65" spans="1:4" ht="15">
      <c r="A65" s="5"/>
      <c r="C65" s="23"/>
      <c r="D65" s="8">
        <f>SUM(C63:C65)</f>
        <v>41</v>
      </c>
    </row>
    <row r="66" spans="1:3" ht="15">
      <c r="A66" s="5"/>
      <c r="B66" s="23"/>
      <c r="C66" s="8"/>
    </row>
    <row r="67" spans="1:4" ht="15">
      <c r="A67" s="12" t="s">
        <v>115</v>
      </c>
      <c r="B67" s="23"/>
      <c r="C67" s="8"/>
      <c r="D67" s="8">
        <f>SUM(D60:D65)</f>
        <v>4152.72</v>
      </c>
    </row>
    <row r="68" spans="2:3" ht="15">
      <c r="B68" s="8"/>
      <c r="C68" s="8"/>
    </row>
    <row r="69" spans="1:4" ht="15">
      <c r="A69" s="7" t="s">
        <v>108</v>
      </c>
      <c r="B69" s="7"/>
      <c r="C69" s="8"/>
      <c r="D69" s="8"/>
    </row>
    <row r="70" spans="1:2" ht="15">
      <c r="A70" s="12">
        <v>2019</v>
      </c>
      <c r="B70" s="12"/>
    </row>
    <row r="71" spans="1:2" ht="15">
      <c r="A71" s="7" t="s">
        <v>109</v>
      </c>
      <c r="B71" s="7"/>
    </row>
    <row r="72" spans="1:3" ht="15">
      <c r="A72" t="s">
        <v>110</v>
      </c>
      <c r="C72">
        <v>100</v>
      </c>
    </row>
    <row r="73" spans="1:11" ht="15">
      <c r="A73" t="s">
        <v>111</v>
      </c>
      <c r="C73">
        <v>100</v>
      </c>
      <c r="D73" s="8"/>
      <c r="E73" s="8"/>
      <c r="F73" s="8"/>
      <c r="G73" s="8"/>
      <c r="H73" s="8"/>
      <c r="I73" s="8"/>
      <c r="J73" s="8"/>
      <c r="K73" s="8"/>
    </row>
    <row r="74" spans="1:11" ht="15">
      <c r="A74" t="s">
        <v>105</v>
      </c>
      <c r="C74">
        <v>100</v>
      </c>
      <c r="D74" s="8"/>
      <c r="E74" s="8"/>
      <c r="F74" s="8"/>
      <c r="G74" s="8"/>
      <c r="H74" s="8"/>
      <c r="I74" s="8"/>
      <c r="J74" s="8"/>
      <c r="K74" s="8"/>
    </row>
    <row r="75" spans="1:11" ht="15">
      <c r="A75" t="s">
        <v>107</v>
      </c>
      <c r="D75" s="8"/>
      <c r="E75" s="8"/>
      <c r="F75" s="13"/>
      <c r="G75" s="13"/>
      <c r="H75" s="13"/>
      <c r="I75" s="13"/>
      <c r="J75" s="8"/>
      <c r="K75" s="8"/>
    </row>
    <row r="76" spans="1:11" ht="15">
      <c r="A76" t="s">
        <v>112</v>
      </c>
      <c r="C76">
        <v>100</v>
      </c>
      <c r="D76" s="8"/>
      <c r="E76" s="8"/>
      <c r="F76" s="8"/>
      <c r="G76" s="8"/>
      <c r="H76" s="8"/>
      <c r="I76" s="8"/>
      <c r="J76" s="8"/>
      <c r="K76" s="8"/>
    </row>
    <row r="77" spans="1:11" ht="15">
      <c r="A77" s="7" t="s">
        <v>113</v>
      </c>
      <c r="B77" s="7"/>
      <c r="D77" s="8"/>
      <c r="E77" s="8"/>
      <c r="F77" s="8"/>
      <c r="G77" s="8"/>
      <c r="H77" s="8"/>
      <c r="I77" s="8"/>
      <c r="J77" s="8"/>
      <c r="K77" s="8"/>
    </row>
    <row r="78" spans="1:11" ht="15">
      <c r="A78" t="s">
        <v>105</v>
      </c>
      <c r="C78">
        <v>86.39</v>
      </c>
      <c r="D78" s="8"/>
      <c r="E78" s="8"/>
      <c r="F78" s="8"/>
      <c r="G78" s="8"/>
      <c r="H78" s="8"/>
      <c r="I78" s="8"/>
      <c r="J78" s="8"/>
      <c r="K78" s="8"/>
    </row>
    <row r="79" spans="4:11" ht="15">
      <c r="D79" s="8"/>
      <c r="E79" s="8"/>
      <c r="F79" s="8"/>
      <c r="G79" s="8"/>
      <c r="H79" s="8"/>
      <c r="I79" s="8"/>
      <c r="J79" s="8"/>
      <c r="K79" s="8"/>
    </row>
    <row r="80" spans="1:11" ht="15">
      <c r="A80" s="12">
        <v>2020</v>
      </c>
      <c r="B80" s="12"/>
      <c r="D80" s="8"/>
      <c r="E80" s="8"/>
      <c r="F80" s="8"/>
      <c r="G80" s="8"/>
      <c r="H80" s="8"/>
      <c r="I80" s="8"/>
      <c r="J80" s="8"/>
      <c r="K80" s="8"/>
    </row>
    <row r="81" spans="1:11" ht="15">
      <c r="A81" s="7" t="s">
        <v>109</v>
      </c>
      <c r="B81" s="7"/>
      <c r="D81" s="8"/>
      <c r="E81" s="8"/>
      <c r="F81" s="8"/>
      <c r="G81" s="8"/>
      <c r="H81" s="8"/>
      <c r="I81" s="8"/>
      <c r="J81" s="8"/>
      <c r="K81" s="8"/>
    </row>
    <row r="82" spans="1:11" ht="15">
      <c r="A82" t="s">
        <v>107</v>
      </c>
      <c r="C82">
        <v>100</v>
      </c>
      <c r="D82" s="8"/>
      <c r="E82" s="8"/>
      <c r="F82" s="8"/>
      <c r="G82" s="8"/>
      <c r="H82" s="8"/>
      <c r="I82" s="8"/>
      <c r="J82" s="8"/>
      <c r="K82" s="8"/>
    </row>
    <row r="83" spans="1:11" ht="15">
      <c r="A83" t="s">
        <v>105</v>
      </c>
      <c r="C83">
        <v>100</v>
      </c>
      <c r="D83" s="8"/>
      <c r="E83" s="8"/>
      <c r="F83" s="8"/>
      <c r="G83" s="8"/>
      <c r="H83" s="8"/>
      <c r="I83" s="8"/>
      <c r="J83" s="8"/>
      <c r="K83" s="8"/>
    </row>
    <row r="84" spans="1:11" ht="15">
      <c r="A84" t="s">
        <v>106</v>
      </c>
      <c r="C84">
        <v>100</v>
      </c>
      <c r="D84" s="8"/>
      <c r="E84" s="8"/>
      <c r="F84" s="8"/>
      <c r="G84" s="8"/>
      <c r="H84" s="8"/>
      <c r="I84" s="8"/>
      <c r="J84" s="8"/>
      <c r="K84" s="8"/>
    </row>
    <row r="85" spans="1:11" ht="15">
      <c r="A85" t="s">
        <v>110</v>
      </c>
      <c r="C85">
        <v>100</v>
      </c>
      <c r="D85" s="8"/>
      <c r="E85" s="8"/>
      <c r="F85" s="8"/>
      <c r="G85" s="8"/>
      <c r="H85" s="8"/>
      <c r="I85" s="8"/>
      <c r="J85" s="8"/>
      <c r="K85" s="8"/>
    </row>
    <row r="86" spans="4:11" ht="15">
      <c r="D86" s="8"/>
      <c r="E86" s="8"/>
      <c r="F86" s="8"/>
      <c r="G86" s="8"/>
      <c r="H86" s="8"/>
      <c r="I86" s="8"/>
      <c r="J86" s="8"/>
      <c r="K86" s="8"/>
    </row>
    <row r="87" spans="1:11" ht="15">
      <c r="A87" s="12">
        <v>2021</v>
      </c>
      <c r="B87" s="12"/>
      <c r="D87" s="8"/>
      <c r="E87" s="8"/>
      <c r="F87" s="8"/>
      <c r="G87" s="8"/>
      <c r="H87" s="8"/>
      <c r="I87" s="8"/>
      <c r="J87" s="8"/>
      <c r="K87" s="8"/>
    </row>
    <row r="88" spans="1:11" ht="15">
      <c r="A88" s="7" t="s">
        <v>109</v>
      </c>
      <c r="B88" s="7"/>
      <c r="D88" s="8"/>
      <c r="E88" s="8"/>
      <c r="F88" s="8"/>
      <c r="G88" s="8"/>
      <c r="H88" s="8"/>
      <c r="I88" s="8"/>
      <c r="J88" s="8"/>
      <c r="K88" s="8"/>
    </row>
    <row r="89" spans="1:11" ht="15">
      <c r="A89" t="s">
        <v>107</v>
      </c>
      <c r="C89">
        <v>100</v>
      </c>
      <c r="D89" s="8"/>
      <c r="E89" s="8"/>
      <c r="F89" s="8"/>
      <c r="G89" s="8"/>
      <c r="H89" s="8"/>
      <c r="I89" s="8"/>
      <c r="J89" s="8"/>
      <c r="K89" s="8"/>
    </row>
    <row r="90" spans="1:11" ht="15">
      <c r="A90" t="s">
        <v>105</v>
      </c>
      <c r="C90">
        <v>100</v>
      </c>
      <c r="D90" s="8"/>
      <c r="E90" s="8"/>
      <c r="F90" s="8"/>
      <c r="G90" s="8"/>
      <c r="H90" s="8"/>
      <c r="I90" s="8"/>
      <c r="J90" s="8"/>
      <c r="K90" s="8"/>
    </row>
    <row r="91" spans="1:11" ht="15">
      <c r="A91" t="s">
        <v>106</v>
      </c>
      <c r="C91">
        <v>100</v>
      </c>
      <c r="D91" s="8"/>
      <c r="E91" s="8"/>
      <c r="F91" s="8"/>
      <c r="G91" s="8"/>
      <c r="H91" s="8"/>
      <c r="I91" s="8"/>
      <c r="J91" s="8"/>
      <c r="K91" s="8"/>
    </row>
    <row r="92" spans="1:11" ht="15">
      <c r="A92" t="s">
        <v>110</v>
      </c>
      <c r="C92">
        <v>100</v>
      </c>
      <c r="D92" s="8"/>
      <c r="E92" s="8"/>
      <c r="F92" s="8"/>
      <c r="G92" s="8"/>
      <c r="H92" s="8"/>
      <c r="I92" s="8"/>
      <c r="J92" s="8"/>
      <c r="K92" s="8"/>
    </row>
    <row r="93" spans="1:11" ht="15">
      <c r="A93" t="s">
        <v>111</v>
      </c>
      <c r="C93">
        <v>100</v>
      </c>
      <c r="E93" s="8"/>
      <c r="F93" s="8"/>
      <c r="G93" s="8"/>
      <c r="H93" s="8"/>
      <c r="I93" s="8"/>
      <c r="J93" s="8"/>
      <c r="K93" s="8"/>
    </row>
    <row r="94" spans="5:11" ht="15">
      <c r="E94" s="8"/>
      <c r="F94" s="8"/>
      <c r="G94" s="8"/>
      <c r="H94" s="8"/>
      <c r="I94" s="8"/>
      <c r="J94" s="8"/>
      <c r="K94" s="8"/>
    </row>
    <row r="95" spans="1:11" ht="15">
      <c r="A95" s="12">
        <v>2023</v>
      </c>
      <c r="E95" s="8"/>
      <c r="F95" s="8"/>
      <c r="G95" s="8"/>
      <c r="H95" s="8"/>
      <c r="I95" s="8"/>
      <c r="J95" s="8"/>
      <c r="K95" s="8"/>
    </row>
    <row r="96" spans="1:11" ht="15">
      <c r="A96" s="7" t="s">
        <v>109</v>
      </c>
      <c r="D96" s="8"/>
      <c r="E96" s="8"/>
      <c r="F96" s="8"/>
      <c r="G96" s="8"/>
      <c r="H96" s="8"/>
      <c r="I96" s="8"/>
      <c r="J96" s="8"/>
      <c r="K96" s="8"/>
    </row>
    <row r="97" spans="1:11" ht="15">
      <c r="A97" t="s">
        <v>105</v>
      </c>
      <c r="C97">
        <v>100</v>
      </c>
      <c r="D97" s="8"/>
      <c r="E97" s="8"/>
      <c r="F97" s="8"/>
      <c r="G97" s="8"/>
      <c r="H97" s="8"/>
      <c r="I97" s="8"/>
      <c r="J97" s="8"/>
      <c r="K97" s="8"/>
    </row>
    <row r="98" spans="1:11" ht="15">
      <c r="A98" t="s">
        <v>111</v>
      </c>
      <c r="C98">
        <v>100</v>
      </c>
      <c r="E98" s="8"/>
      <c r="F98" s="8"/>
      <c r="G98" s="8"/>
      <c r="H98" s="8"/>
      <c r="I98" s="8"/>
      <c r="J98" s="8"/>
      <c r="K98" s="8"/>
    </row>
    <row r="99" spans="1:11" ht="15">
      <c r="A99" t="s">
        <v>107</v>
      </c>
      <c r="C99">
        <v>100</v>
      </c>
      <c r="E99" s="8"/>
      <c r="F99" s="8"/>
      <c r="G99" s="8"/>
      <c r="H99" s="8"/>
      <c r="I99" s="8"/>
      <c r="J99" s="8"/>
      <c r="K99" s="8"/>
    </row>
    <row r="100" spans="1:11" ht="15">
      <c r="A100" t="s">
        <v>106</v>
      </c>
      <c r="C100">
        <v>100</v>
      </c>
      <c r="E100" s="8"/>
      <c r="F100" s="8"/>
      <c r="G100" s="8"/>
      <c r="H100" s="8"/>
      <c r="I100" s="8"/>
      <c r="J100" s="8"/>
      <c r="K100" s="8"/>
    </row>
    <row r="101" spans="1:11" ht="15">
      <c r="A101" t="s">
        <v>110</v>
      </c>
      <c r="C101">
        <v>100</v>
      </c>
      <c r="D101" s="8">
        <f>SUM(C72:C101)</f>
        <v>1886.3899999999999</v>
      </c>
      <c r="E101" s="8"/>
      <c r="F101" s="8"/>
      <c r="G101" s="8"/>
      <c r="H101" s="8"/>
      <c r="I101" s="8"/>
      <c r="J101" s="8"/>
      <c r="K101" s="8"/>
    </row>
    <row r="102" spans="4:11" ht="15"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7"/>
      <c r="B103" s="7"/>
      <c r="C103" s="7"/>
      <c r="D103" s="10">
        <f>+D67-D101</f>
        <v>2266.3300000000004</v>
      </c>
      <c r="E103" s="8">
        <f>+D103-D55</f>
        <v>0</v>
      </c>
      <c r="F103" s="8"/>
      <c r="G103" s="8"/>
      <c r="H103" s="8"/>
      <c r="I103" s="8"/>
      <c r="J103" s="8"/>
      <c r="K103" s="8"/>
    </row>
    <row r="104" spans="4:11" ht="15">
      <c r="D104" s="8"/>
      <c r="E104" s="8"/>
      <c r="F104" s="8"/>
      <c r="G104" s="8"/>
      <c r="H104" s="8"/>
      <c r="I104" s="8"/>
      <c r="J104" s="8"/>
      <c r="K104" s="8"/>
    </row>
    <row r="105" spans="4:11" ht="15">
      <c r="D105" s="8"/>
      <c r="E105" s="8"/>
      <c r="F105" s="8"/>
      <c r="G105" s="8"/>
      <c r="H105" s="8"/>
      <c r="I105" s="8"/>
      <c r="J105" s="8"/>
      <c r="K105" s="8"/>
    </row>
    <row r="106" spans="4:11" ht="15">
      <c r="D106" s="8"/>
      <c r="E106" s="8"/>
      <c r="F106" s="8"/>
      <c r="G106" s="8"/>
      <c r="H106" s="8"/>
      <c r="I106" s="8"/>
      <c r="J106" s="8"/>
      <c r="K106" s="8"/>
    </row>
    <row r="107" spans="4:11" ht="15">
      <c r="D107" s="8"/>
      <c r="E107" s="8"/>
      <c r="F107" s="8"/>
      <c r="G107" s="8"/>
      <c r="H107" s="8"/>
      <c r="I107" s="8"/>
      <c r="J107" s="8"/>
      <c r="K107" s="8"/>
    </row>
    <row r="108" spans="4:11" ht="15">
      <c r="D108" s="8"/>
      <c r="E108" s="8"/>
      <c r="F108" s="8"/>
      <c r="G108" s="8"/>
      <c r="H108" s="8"/>
      <c r="I108" s="8"/>
      <c r="J108" s="8"/>
      <c r="K108" s="8"/>
    </row>
    <row r="109" spans="4:11" ht="15">
      <c r="D109" s="8"/>
      <c r="E109" s="8"/>
      <c r="F109" s="8"/>
      <c r="G109" s="8"/>
      <c r="H109" s="8"/>
      <c r="I109" s="8"/>
      <c r="J109" s="8"/>
      <c r="K109" s="8"/>
    </row>
    <row r="110" spans="4:11" ht="15">
      <c r="D110" s="8"/>
      <c r="E110" s="8"/>
      <c r="F110" s="8"/>
      <c r="G110" s="8"/>
      <c r="H110" s="8"/>
      <c r="I110" s="8"/>
      <c r="J110" s="8"/>
      <c r="K110" s="8"/>
    </row>
    <row r="111" spans="4:11" ht="15">
      <c r="D111" s="8"/>
      <c r="E111" s="8"/>
      <c r="F111" s="8"/>
      <c r="G111" s="8"/>
      <c r="H111" s="8"/>
      <c r="I111" s="8"/>
      <c r="J111" s="8"/>
      <c r="K111" s="8"/>
    </row>
    <row r="112" spans="4:11" ht="15">
      <c r="D112" s="8"/>
      <c r="E112" s="8"/>
      <c r="F112" s="8"/>
      <c r="G112" s="8"/>
      <c r="H112" s="8"/>
      <c r="I112" s="8"/>
      <c r="J112" s="8"/>
      <c r="K112" s="8"/>
    </row>
    <row r="113" spans="4:11" ht="15">
      <c r="D113" s="8"/>
      <c r="E113" s="8"/>
      <c r="F113" s="8"/>
      <c r="G113" s="8"/>
      <c r="H113" s="8"/>
      <c r="I113" s="8"/>
      <c r="J113" s="8"/>
      <c r="K113" s="8"/>
    </row>
    <row r="114" spans="4:11" ht="15">
      <c r="D114" s="8"/>
      <c r="E114" s="8"/>
      <c r="F114" s="8"/>
      <c r="G114" s="8"/>
      <c r="H114" s="8"/>
      <c r="I114" s="8"/>
      <c r="J114" s="8"/>
      <c r="K114" s="8"/>
    </row>
    <row r="115" spans="4:11" ht="15">
      <c r="D115" s="8"/>
      <c r="E115" s="8"/>
      <c r="F115" s="8"/>
      <c r="G115" s="8"/>
      <c r="H115" s="8"/>
      <c r="I115" s="8"/>
      <c r="J115" s="8"/>
      <c r="K115" s="8"/>
    </row>
    <row r="116" spans="4:11" ht="15">
      <c r="D116" s="8"/>
      <c r="E116" s="8"/>
      <c r="F116" s="8"/>
      <c r="G116" s="8"/>
      <c r="H116" s="8"/>
      <c r="I116" s="8"/>
      <c r="J116" s="8"/>
      <c r="K116" s="8"/>
    </row>
    <row r="117" spans="4:11" ht="15">
      <c r="D117" s="8"/>
      <c r="E117" s="8"/>
      <c r="F117" s="8"/>
      <c r="G117" s="8"/>
      <c r="H117" s="8"/>
      <c r="I117" s="8"/>
      <c r="J117" s="8"/>
      <c r="K117" s="8"/>
    </row>
    <row r="118" spans="4:11" ht="15">
      <c r="D118" s="8"/>
      <c r="E118" s="8"/>
      <c r="F118" s="8"/>
      <c r="G118" s="8"/>
      <c r="H118" s="8"/>
      <c r="I118" s="8"/>
      <c r="J118" s="8"/>
      <c r="K118" s="8"/>
    </row>
    <row r="119" spans="4:11" ht="15">
      <c r="D119" s="8"/>
      <c r="E119" s="8"/>
      <c r="F119" s="8"/>
      <c r="G119" s="8"/>
      <c r="H119" s="8"/>
      <c r="I119" s="8"/>
      <c r="J119" s="8"/>
      <c r="K119" s="8"/>
    </row>
    <row r="120" spans="4:11" ht="15">
      <c r="D120" s="8"/>
      <c r="E120" s="8"/>
      <c r="F120" s="8"/>
      <c r="G120" s="8"/>
      <c r="H120" s="8"/>
      <c r="I120" s="8"/>
      <c r="J120" s="8"/>
      <c r="K120" s="8"/>
    </row>
    <row r="121" spans="4:11" ht="15">
      <c r="D121" s="8"/>
      <c r="E121" s="8"/>
      <c r="F121" s="8"/>
      <c r="G121" s="8"/>
      <c r="H121" s="8"/>
      <c r="I121" s="8"/>
      <c r="J121" s="8"/>
      <c r="K121" s="8"/>
    </row>
    <row r="122" spans="4:11" ht="15">
      <c r="D122" s="8"/>
      <c r="E122" s="8"/>
      <c r="F122" s="8"/>
      <c r="G122" s="8"/>
      <c r="H122" s="8"/>
      <c r="I122" s="8"/>
      <c r="J122" s="8"/>
      <c r="K122" s="8"/>
    </row>
    <row r="123" spans="4:11" ht="15">
      <c r="D123" s="8"/>
      <c r="E123" s="8"/>
      <c r="F123" s="8"/>
      <c r="G123" s="8"/>
      <c r="H123" s="8"/>
      <c r="I123" s="8"/>
      <c r="J123" s="8"/>
      <c r="K123" s="8"/>
    </row>
    <row r="124" spans="4:11" ht="15">
      <c r="D124" s="8"/>
      <c r="E124" s="8"/>
      <c r="F124" s="8"/>
      <c r="G124" s="8"/>
      <c r="H124" s="8"/>
      <c r="I124" s="8"/>
      <c r="J124" s="8"/>
      <c r="K124" s="8"/>
    </row>
    <row r="125" spans="4:11" ht="15">
      <c r="D125" s="8"/>
      <c r="E125" s="8"/>
      <c r="F125" s="8"/>
      <c r="G125" s="8"/>
      <c r="H125" s="8"/>
      <c r="I125" s="8"/>
      <c r="J125" s="8"/>
      <c r="K125" s="8"/>
    </row>
    <row r="126" spans="4:11" ht="15">
      <c r="D126" s="8"/>
      <c r="E126" s="8"/>
      <c r="F126" s="8"/>
      <c r="G126" s="8"/>
      <c r="H126" s="8"/>
      <c r="I126" s="8"/>
      <c r="J126" s="8"/>
      <c r="K126" s="8"/>
    </row>
    <row r="127" spans="4:11" ht="15">
      <c r="D127" s="8"/>
      <c r="E127" s="8"/>
      <c r="F127" s="8"/>
      <c r="G127" s="8"/>
      <c r="H127" s="8"/>
      <c r="I127" s="8"/>
      <c r="J127" s="8"/>
      <c r="K127" s="8"/>
    </row>
    <row r="128" spans="4:11" ht="15">
      <c r="D128" s="8"/>
      <c r="E128" s="8"/>
      <c r="F128" s="8"/>
      <c r="G128" s="8"/>
      <c r="H128" s="8"/>
      <c r="I128" s="8"/>
      <c r="J128" s="8"/>
      <c r="K128" s="8"/>
    </row>
    <row r="129" spans="4:11" ht="15">
      <c r="D129" s="8"/>
      <c r="E129" s="8"/>
      <c r="F129" s="8"/>
      <c r="G129" s="8"/>
      <c r="H129" s="8"/>
      <c r="I129" s="8"/>
      <c r="J129" s="8"/>
      <c r="K129" s="8"/>
    </row>
    <row r="130" spans="4:11" ht="15">
      <c r="D130" s="8"/>
      <c r="E130" s="8"/>
      <c r="F130" s="8"/>
      <c r="G130" s="8"/>
      <c r="H130" s="8"/>
      <c r="I130" s="8"/>
      <c r="J130" s="8"/>
      <c r="K130" s="8"/>
    </row>
    <row r="131" spans="4:11" ht="15">
      <c r="D131" s="8"/>
      <c r="E131" s="8"/>
      <c r="F131" s="8"/>
      <c r="G131" s="8"/>
      <c r="H131" s="8"/>
      <c r="I131" s="8"/>
      <c r="J131" s="8"/>
      <c r="K131" s="8"/>
    </row>
    <row r="132" spans="4:11" ht="15">
      <c r="D132" s="8"/>
      <c r="E132" s="8"/>
      <c r="F132" s="8"/>
      <c r="G132" s="8"/>
      <c r="H132" s="8"/>
      <c r="I132" s="8"/>
      <c r="J132" s="8"/>
      <c r="K132" s="8"/>
    </row>
    <row r="133" spans="4:11" ht="15">
      <c r="D133" s="8"/>
      <c r="E133" s="8"/>
      <c r="F133" s="8"/>
      <c r="G133" s="8"/>
      <c r="H133" s="8"/>
      <c r="I133" s="8"/>
      <c r="J133" s="8"/>
      <c r="K133" s="8"/>
    </row>
    <row r="134" spans="4:11" ht="15">
      <c r="D134" s="8"/>
      <c r="E134" s="8"/>
      <c r="F134" s="8"/>
      <c r="G134" s="8"/>
      <c r="H134" s="8"/>
      <c r="I134" s="8"/>
      <c r="J134" s="8"/>
      <c r="K134" s="8"/>
    </row>
    <row r="135" spans="4:11" ht="15">
      <c r="D135" s="8"/>
      <c r="E135" s="8"/>
      <c r="F135" s="8"/>
      <c r="G135" s="8"/>
      <c r="H135" s="8"/>
      <c r="I135" s="8"/>
      <c r="J135" s="8"/>
      <c r="K135" s="8"/>
    </row>
    <row r="136" spans="4:11" ht="15">
      <c r="D136" s="8"/>
      <c r="E136" s="8"/>
      <c r="F136" s="8"/>
      <c r="G136" s="8"/>
      <c r="H136" s="8"/>
      <c r="I136" s="8"/>
      <c r="J136" s="8"/>
      <c r="K136" s="8"/>
    </row>
    <row r="137" spans="4:11" ht="15">
      <c r="D137" s="8"/>
      <c r="E137" s="8"/>
      <c r="F137" s="8"/>
      <c r="G137" s="8"/>
      <c r="H137" s="8"/>
      <c r="I137" s="8"/>
      <c r="J137" s="8"/>
      <c r="K137" s="8"/>
    </row>
    <row r="138" spans="4:11" ht="15">
      <c r="D138" s="8"/>
      <c r="E138" s="8"/>
      <c r="F138" s="8"/>
      <c r="G138" s="8"/>
      <c r="H138" s="8"/>
      <c r="I138" s="8"/>
      <c r="J138" s="8"/>
      <c r="K138" s="8"/>
    </row>
    <row r="139" spans="4:11" ht="15">
      <c r="D139" s="8"/>
      <c r="E139" s="8"/>
      <c r="F139" s="8"/>
      <c r="G139" s="8"/>
      <c r="H139" s="8"/>
      <c r="I139" s="8"/>
      <c r="J139" s="8"/>
      <c r="K139" s="8"/>
    </row>
    <row r="140" spans="4:11" ht="15">
      <c r="D140" s="8"/>
      <c r="E140" s="8"/>
      <c r="F140" s="8"/>
      <c r="G140" s="8"/>
      <c r="H140" s="8"/>
      <c r="I140" s="8"/>
      <c r="J140" s="8"/>
      <c r="K140" s="8"/>
    </row>
    <row r="141" spans="4:11" ht="15">
      <c r="D141" s="8"/>
      <c r="E141" s="8"/>
      <c r="F141" s="8"/>
      <c r="G141" s="8"/>
      <c r="H141" s="8"/>
      <c r="I141" s="8"/>
      <c r="J141" s="8"/>
      <c r="K141" s="8"/>
    </row>
    <row r="142" spans="4:11" ht="15">
      <c r="D142" s="8"/>
      <c r="E142" s="8"/>
      <c r="F142" s="8"/>
      <c r="G142" s="8"/>
      <c r="H142" s="8"/>
      <c r="I142" s="8"/>
      <c r="J142" s="8"/>
      <c r="K142" s="8"/>
    </row>
    <row r="143" spans="4:11" ht="15">
      <c r="D143" s="8"/>
      <c r="E143" s="8"/>
      <c r="F143" s="8"/>
      <c r="G143" s="8"/>
      <c r="H143" s="8"/>
      <c r="I143" s="8"/>
      <c r="J143" s="8"/>
      <c r="K143" s="8"/>
    </row>
    <row r="144" spans="4:11" ht="15">
      <c r="D144" s="8"/>
      <c r="E144" s="8"/>
      <c r="F144" s="8"/>
      <c r="G144" s="8"/>
      <c r="H144" s="8"/>
      <c r="I144" s="8"/>
      <c r="J144" s="8"/>
      <c r="K144" s="8"/>
    </row>
    <row r="145" spans="4:11" ht="15">
      <c r="D145" s="8"/>
      <c r="E145" s="8"/>
      <c r="F145" s="8"/>
      <c r="G145" s="8"/>
      <c r="H145" s="8"/>
      <c r="I145" s="8"/>
      <c r="J145" s="8"/>
      <c r="K145" s="8"/>
    </row>
    <row r="146" spans="4:11" ht="15">
      <c r="D146" s="8"/>
      <c r="E146" s="8"/>
      <c r="F146" s="8"/>
      <c r="G146" s="8"/>
      <c r="H146" s="8"/>
      <c r="I146" s="8"/>
      <c r="J146" s="8"/>
      <c r="K146" s="8"/>
    </row>
    <row r="147" spans="4:11" ht="15">
      <c r="D147" s="8"/>
      <c r="E147" s="8"/>
      <c r="F147" s="8"/>
      <c r="G147" s="8"/>
      <c r="H147" s="8"/>
      <c r="I147" s="8"/>
      <c r="J147" s="8"/>
      <c r="K147" s="8"/>
    </row>
    <row r="148" spans="4:11" ht="15">
      <c r="D148" s="8"/>
      <c r="E148" s="8"/>
      <c r="F148" s="8"/>
      <c r="G148" s="8"/>
      <c r="H148" s="8"/>
      <c r="I148" s="8"/>
      <c r="J148" s="8"/>
      <c r="K148" s="8"/>
    </row>
    <row r="149" spans="4:11" ht="15">
      <c r="D149" s="8"/>
      <c r="E149" s="8"/>
      <c r="F149" s="8"/>
      <c r="G149" s="8"/>
      <c r="H149" s="8"/>
      <c r="I149" s="8"/>
      <c r="J149" s="8"/>
      <c r="K149" s="8"/>
    </row>
    <row r="150" spans="4:11" ht="15">
      <c r="D150" s="8"/>
      <c r="E150" s="8"/>
      <c r="F150" s="8"/>
      <c r="G150" s="8"/>
      <c r="H150" s="8"/>
      <c r="I150" s="8"/>
      <c r="J150" s="8"/>
      <c r="K150" s="8"/>
    </row>
    <row r="151" spans="4:11" ht="15">
      <c r="D151" s="8"/>
      <c r="E151" s="8"/>
      <c r="F151" s="8"/>
      <c r="G151" s="8"/>
      <c r="H151" s="8"/>
      <c r="I151" s="8"/>
      <c r="J151" s="8"/>
      <c r="K151" s="8"/>
    </row>
    <row r="152" spans="4:11" ht="15">
      <c r="D152" s="8"/>
      <c r="E152" s="8"/>
      <c r="F152" s="8"/>
      <c r="G152" s="8"/>
      <c r="H152" s="8"/>
      <c r="I152" s="8"/>
      <c r="J152" s="8"/>
      <c r="K152" s="8"/>
    </row>
    <row r="153" spans="4:11" ht="15">
      <c r="D153" s="8"/>
      <c r="E153" s="8"/>
      <c r="F153" s="8"/>
      <c r="G153" s="8"/>
      <c r="H153" s="8"/>
      <c r="I153" s="8"/>
      <c r="J153" s="8"/>
      <c r="K153" s="8"/>
    </row>
    <row r="154" spans="4:11" ht="15">
      <c r="D154" s="8"/>
      <c r="E154" s="8"/>
      <c r="F154" s="8"/>
      <c r="G154" s="8"/>
      <c r="H154" s="8"/>
      <c r="I154" s="8"/>
      <c r="J154" s="8"/>
      <c r="K154" s="8"/>
    </row>
    <row r="155" spans="4:11" ht="15">
      <c r="D155" s="8"/>
      <c r="E155" s="8"/>
      <c r="F155" s="8"/>
      <c r="G155" s="8"/>
      <c r="H155" s="8"/>
      <c r="I155" s="8"/>
      <c r="J155" s="8"/>
      <c r="K155" s="8"/>
    </row>
    <row r="156" spans="4:11" ht="15">
      <c r="D156" s="8"/>
      <c r="E156" s="8"/>
      <c r="F156" s="8"/>
      <c r="G156" s="8"/>
      <c r="H156" s="8"/>
      <c r="I156" s="8"/>
      <c r="J156" s="8"/>
      <c r="K156" s="8"/>
    </row>
    <row r="157" spans="4:11" ht="15">
      <c r="D157" s="8"/>
      <c r="E157" s="8"/>
      <c r="F157" s="8"/>
      <c r="G157" s="8"/>
      <c r="H157" s="8"/>
      <c r="I157" s="8"/>
      <c r="J157" s="8"/>
      <c r="K157" s="8"/>
    </row>
    <row r="158" spans="4:11" ht="15">
      <c r="D158" s="8"/>
      <c r="E158" s="8"/>
      <c r="F158" s="8"/>
      <c r="G158" s="8"/>
      <c r="H158" s="8"/>
      <c r="I158" s="8"/>
      <c r="J158" s="8"/>
      <c r="K15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</cols>
  <sheetData>
    <row r="1" ht="15">
      <c r="A1" t="s">
        <v>91</v>
      </c>
    </row>
    <row r="2" ht="15">
      <c r="A2" t="s">
        <v>135</v>
      </c>
    </row>
    <row r="4" ht="15">
      <c r="A4" s="7" t="s">
        <v>123</v>
      </c>
    </row>
    <row r="5" spans="1:5" ht="15">
      <c r="A5" t="s">
        <v>133</v>
      </c>
      <c r="E5" s="8">
        <v>1672.95</v>
      </c>
    </row>
    <row r="6" ht="15">
      <c r="E6" s="8"/>
    </row>
    <row r="7" spans="1:5" ht="15">
      <c r="A7" t="s">
        <v>140</v>
      </c>
      <c r="E7" s="20">
        <f>'Income &amp; Expenditure'!D22</f>
        <v>1033.3799999999992</v>
      </c>
    </row>
    <row r="8" ht="15">
      <c r="E8" s="20"/>
    </row>
    <row r="9" spans="1:5" ht="15">
      <c r="A9" t="s">
        <v>141</v>
      </c>
      <c r="E9" s="20"/>
    </row>
    <row r="10" spans="1:5" ht="15">
      <c r="A10" t="s">
        <v>142</v>
      </c>
      <c r="E10" s="20">
        <v>440</v>
      </c>
    </row>
    <row r="11" ht="15">
      <c r="E11" s="20"/>
    </row>
    <row r="12" ht="15">
      <c r="E12" s="13"/>
    </row>
    <row r="13" spans="1:6" ht="15">
      <c r="A13" s="7" t="s">
        <v>124</v>
      </c>
      <c r="B13" s="7"/>
      <c r="E13" s="10">
        <f>+E5+E7-E10</f>
        <v>2266.329999999999</v>
      </c>
      <c r="F13" s="7"/>
    </row>
    <row r="15" spans="1:3" ht="15">
      <c r="A15" s="7" t="s">
        <v>119</v>
      </c>
      <c r="C15" s="15" t="s">
        <v>125</v>
      </c>
    </row>
    <row r="16" ht="15">
      <c r="C16" s="8"/>
    </row>
    <row r="17" spans="1:3" ht="15">
      <c r="A17" t="s">
        <v>97</v>
      </c>
      <c r="C17" s="8">
        <f>+Summary!D60</f>
        <v>4111.72</v>
      </c>
    </row>
    <row r="18" spans="1:3" ht="15">
      <c r="A18" s="11"/>
      <c r="C18" s="8"/>
    </row>
    <row r="19" spans="1:5" ht="15">
      <c r="A19" s="5" t="s">
        <v>139</v>
      </c>
      <c r="C19" s="8">
        <f>+Summary!D65</f>
        <v>41</v>
      </c>
      <c r="E19" s="22"/>
    </row>
    <row r="20" spans="1:4" ht="15">
      <c r="A20" s="7" t="s">
        <v>120</v>
      </c>
      <c r="B20" s="7"/>
      <c r="D20" s="10">
        <f>SUM(C17:C19)</f>
        <v>4152.72</v>
      </c>
    </row>
    <row r="22" spans="1:4" ht="15">
      <c r="A22" s="7" t="s">
        <v>121</v>
      </c>
      <c r="C22" s="8"/>
      <c r="D22" s="8"/>
    </row>
    <row r="23" ht="15">
      <c r="A23" s="12"/>
    </row>
    <row r="24" spans="1:3" ht="15">
      <c r="A24" t="s">
        <v>99</v>
      </c>
      <c r="C24" s="8">
        <f>+Summary!D101</f>
        <v>1886.3899999999999</v>
      </c>
    </row>
    <row r="25" spans="1:5" ht="15">
      <c r="A25" s="7" t="s">
        <v>122</v>
      </c>
      <c r="B25" s="7"/>
      <c r="D25" s="10">
        <f>+C24</f>
        <v>1886.3899999999999</v>
      </c>
      <c r="E25" s="8"/>
    </row>
    <row r="27" spans="1:5" ht="15">
      <c r="A27" s="7" t="s">
        <v>114</v>
      </c>
      <c r="B27" s="7"/>
      <c r="E27" s="10">
        <f>+D20-D25</f>
        <v>2266.3300000000004</v>
      </c>
    </row>
    <row r="31" ht="15">
      <c r="F31" s="8"/>
    </row>
    <row r="32" ht="15">
      <c r="F32" s="8"/>
    </row>
    <row r="37" ht="15">
      <c r="C37" s="8"/>
    </row>
    <row r="38" ht="15">
      <c r="C38" s="8"/>
    </row>
    <row r="39" spans="1:3" ht="15">
      <c r="A39" s="5"/>
      <c r="C39" s="8"/>
    </row>
    <row r="41" ht="15">
      <c r="C4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Davies</dc:creator>
  <cp:keywords/>
  <dc:description/>
  <cp:lastModifiedBy>John Constandinou</cp:lastModifiedBy>
  <cp:lastPrinted>2023-06-08T13:02:44Z</cp:lastPrinted>
  <dcterms:created xsi:type="dcterms:W3CDTF">2022-08-01T12:18:03Z</dcterms:created>
  <dcterms:modified xsi:type="dcterms:W3CDTF">2023-06-12T21:47:34Z</dcterms:modified>
  <cp:category/>
  <cp:version/>
  <cp:contentType/>
  <cp:contentStatus/>
</cp:coreProperties>
</file>